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 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<sst xmlns="http://schemas.openxmlformats.org/spreadsheetml/2006/main" count="245" uniqueCount="232">
  <si>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</si>
  <si>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</si>
  <si>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</si>
  <si>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</si>
  <si>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</si>
  <si>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</si>
  <si>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</si>
  <si>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</si>
  <si>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</si>
  <si>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</si>
  <si>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</si>
  <si>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</si>
  <si>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</si>
  <si>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</si>
  <si>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</si>
  <si>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</si>
  <si>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</si>
  <si>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</si>
  <si>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</si>
  <si>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</si>
  <si>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</si>
  <si>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</si>
  <si>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</si>
  <si>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</si>
  <si>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</si>
  <si>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</si>
  <si>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</si>
  <si>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</si>
  <si>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</si>
  <si>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</si>
  <si>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</si>
  <si>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</si>
  <si>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</si>
  <si>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</si>
  <si>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</si>
  <si>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</si>
  <si>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</si>
  <si>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</si>
  <si>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</si>
  <si>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</si>
  <si>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</si>
  <si>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</si>
  <si>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</si>
  <si>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</si>
  <si>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</si>
  <si>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</si>
  <si>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</si>
  <si>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</si>
  <si>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</si>
  <si>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</si>
  <si>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</si>
  <si>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</si>
  <si>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</si>
  <si>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</si>
  <si>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</si>
  <si>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</si>
  <si>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</si>
  <si>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</si>
  <si>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</si>
  <si>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</si>
  <si>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</si>
  <si>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</si>
  <si>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</si>
  <si>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</si>
  <si>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</si>
  <si>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</si>
  <si>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</si>
  <si>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</si>
  <si>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</si>
  <si>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</si>
  <si>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</si>
  <si>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</si>
  <si>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</si>
  <si>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</si>
  <si>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</si>
  <si>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</si>
  <si>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</si>
  <si>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</si>
  <si>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</si>
  <si>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</si>
  <si>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</si>
  <si>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</si>
  <si>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</si>
  <si>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</si>
  <si>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</si>
  <si>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</si>
  <si>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</si>
  <si>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</si>
  <si>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</si>
  <si>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</si>
  <si>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</si>
  <si>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</si>
  <si>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</si>
  <si>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</si>
  <si>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</si>
  <si>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</si>
  <si>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</si>
  <si>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</si>
  <si>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</si>
  <si>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</si>
  <si>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</si>
  <si>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</si>
  <si>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</si>
  <si>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</si>
  <si>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</si>
  <si>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</si>
  <si>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</si>
  <si>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</si>
  <si>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</si>
  <si>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</si>
  <si>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</si>
  <si>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</si>
  <si>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</si>
  <si>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</si>
  <si>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</si>
  <si>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</si>
  <si>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</si>
  <si>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</si>
  <si>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</si>
  <si>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</si>
  <si>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</si>
  <si>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</si>
  <si>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</si>
  <si>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</si>
  <si>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</si>
  <si>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</si>
  <si>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</si>
  <si>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</si>
  <si>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</si>
  <si>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</si>
  <si>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</si>
  <si>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</si>
  <si>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</si>
  <si>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</si>
  <si>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</si>
  <si>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</si>
  <si>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</si>
  <si>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</si>
  <si>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</si>
  <si>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</si>
  <si>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</si>
  <si>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</si>
  <si>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</si>
  <si>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</si>
  <si>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</si>
  <si>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</si>
  <si>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</si>
  <si>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</si>
  <si>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</si>
  <si>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</si>
  <si>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</si>
  <si>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</si>
  <si>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</si>
  <si>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</si>
  <si>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</si>
  <si>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</si>
  <si>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</si>
  <si>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</si>
  <si>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</si>
  <si>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</si>
  <si>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</si>
  <si>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</si>
  <si>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</si>
  <si>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</si>
  <si>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</si>
  <si>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</si>
  <si>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C. LIABILITIES</t>
  </si>
  <si>
    <t>D. OWNERS' EQUITY</t>
  </si>
  <si>
    <t>Unit: VND</t>
  </si>
  <si>
    <t xml:space="preserve">INCOME STATEMENT </t>
  </si>
  <si>
    <t>CORPORATE -CASH FLOW -DIRCT -QUARTER</t>
  </si>
  <si>
    <t>MCT_EN</t>
  </si>
  <si>
    <t>TM_EN</t>
  </si>
  <si>
    <t>Accumulated to this quarter (This year)</t>
  </si>
  <si>
    <t>Accumulated to this quarter (Last year)</t>
  </si>
  <si>
    <t>I. Cash flows from operating activities</t>
  </si>
  <si>
    <t>1. Receipts from sales of goods and services and other revenue</t>
  </si>
  <si>
    <t>01</t>
  </si>
  <si>
    <t>2. Payment to suppliers</t>
  </si>
  <si>
    <t>02</t>
  </si>
  <si>
    <t>3. Payment to employees</t>
  </si>
  <si>
    <t>03</t>
  </si>
  <si>
    <t xml:space="preserve">4. Interest expense paid
</t>
  </si>
  <si>
    <t>04</t>
  </si>
  <si>
    <t xml:space="preserve">5. Income tax paid
</t>
  </si>
  <si>
    <t>05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</si>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</sst>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173" fontId="1" fillId="34" borderId="10" xfId="42" applyNumberFormat="1" applyFont="1" applyFill="1" applyBorder="1" applyAlignment="1">
      <alignment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173" fontId="0" fillId="0" borderId="10" xfId="44" applyNumberFormat="1" applyFont="1" applyBorder="1" applyAlignment="1">
      <alignment/>
    </xf>
    <xf numFmtId="173" fontId="3" fillId="0" borderId="10" xfId="44" applyNumberFormat="1" applyFont="1" applyBorder="1" applyAlignment="1">
      <alignment/>
    </xf>
    <xf numFmtId="173" fontId="1" fillId="0" borderId="0" xfId="44" applyNumberFormat="1" applyFont="1" applyAlignment="1">
      <alignment/>
    </xf>
    <xf numFmtId="0" fontId="1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173" fontId="2" fillId="0" borderId="10" xfId="44" applyNumberFormat="1" applyFont="1" applyBorder="1" applyAlignment="1">
      <alignment/>
    </xf>
    <xf numFmtId="173" fontId="1" fillId="0" borderId="10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7"/>
  <sheetViews>
    <sheetView tabSelected="1" zoomScale="120" zoomScaleNormal="120" zoomScalePageLayoutView="0" workbookViewId="0" topLeftCell="A119">
      <selection activeCell="A137" sqref="A137"/>
    </sheetView>
  </sheetViews>
  <sheetFormatPr defaultColWidth="9.140625" defaultRowHeight="12"/>
  <cols>
    <col min="1" max="1" width="37.421875" style="0" customWidth="1"/>
    <col min="2" max="3" width="15.7109375" style="0" customWidth="1"/>
  </cols>
  <sheetData>
    <row r="2" spans="1:3" ht="19.5" customHeight="1">
      <c r="A2" s="37" t="s">
        <v>165</v>
      </c>
      <c r="B2" s="37"/>
      <c r="C2" s="37"/>
    </row>
    <row r="4" spans="2:3" ht="12">
      <c r="B4" s="38" t="s">
        <v>168</v>
      </c>
      <c r="C4" s="38"/>
    </row>
    <row r="5" spans="1:3" ht="12">
      <c r="A5" s="1"/>
      <c r="B5" s="17" t="s">
        <v>128</v>
      </c>
      <c r="C5" s="17" t="s">
        <v>129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B8+B15+B26+B29</f>
        <v>314427327787</v>
      </c>
      <c r="C7" s="22">
        <f>C8+C15+C26+C29</f>
        <v>337734911787</v>
      </c>
    </row>
    <row r="8" spans="1:3" ht="12">
      <c r="A8" s="2" t="s">
        <v>3</v>
      </c>
      <c r="B8" s="19">
        <f>SUM(B9:B10)</f>
        <v>166042871506</v>
      </c>
      <c r="C8" s="19">
        <f>SUM(C9:C10)</f>
        <v>180757951627</v>
      </c>
    </row>
    <row r="9" spans="1:3" ht="12">
      <c r="A9" s="3" t="s">
        <v>4</v>
      </c>
      <c r="B9" s="20">
        <v>26042871506</v>
      </c>
      <c r="C9" s="20">
        <v>30757951627</v>
      </c>
    </row>
    <row r="10" spans="1:3" ht="12">
      <c r="A10" s="3" t="s">
        <v>5</v>
      </c>
      <c r="B10" s="20">
        <v>140000000000</v>
      </c>
      <c r="C10" s="20">
        <v>150000000000</v>
      </c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45</v>
      </c>
      <c r="B12" s="20">
        <v>0</v>
      </c>
      <c r="C12" s="20">
        <v>0</v>
      </c>
    </row>
    <row r="13" spans="1:3" ht="12">
      <c r="A13" s="3" t="s">
        <v>46</v>
      </c>
      <c r="B13" s="20">
        <v>0</v>
      </c>
      <c r="C13" s="20">
        <v>0</v>
      </c>
    </row>
    <row r="14" spans="1:3" ht="12">
      <c r="A14" s="3" t="s">
        <v>47</v>
      </c>
      <c r="B14" s="20">
        <v>0</v>
      </c>
      <c r="C14" s="20">
        <v>0</v>
      </c>
    </row>
    <row r="15" spans="1:3" ht="12">
      <c r="A15" s="4" t="s">
        <v>7</v>
      </c>
      <c r="B15" s="19">
        <f>SUM(B16:B25)</f>
        <v>79558088780</v>
      </c>
      <c r="C15" s="19">
        <f>SUM(C16:C25)</f>
        <v>31355145753</v>
      </c>
    </row>
    <row r="16" spans="1:3" ht="12">
      <c r="A16" s="5" t="s">
        <v>8</v>
      </c>
      <c r="B16" s="20">
        <v>78011543596</v>
      </c>
      <c r="C16" s="20">
        <v>28917915992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3706319900</v>
      </c>
      <c r="C19" s="20">
        <v>4549773060</v>
      </c>
    </row>
    <row r="20" spans="1:3" ht="12">
      <c r="A20" s="6" t="s">
        <v>48</v>
      </c>
      <c r="B20" s="20"/>
      <c r="C20" s="20"/>
    </row>
    <row r="21" spans="1:3" ht="12">
      <c r="A21" s="6" t="s">
        <v>49</v>
      </c>
      <c r="B21" s="20"/>
      <c r="C21" s="20"/>
    </row>
    <row r="22" spans="1:3" ht="12">
      <c r="A22" s="6" t="s">
        <v>50</v>
      </c>
      <c r="B22" s="20"/>
      <c r="C22" s="20"/>
    </row>
    <row r="23" spans="1:3" ht="12">
      <c r="A23" s="6" t="s">
        <v>51</v>
      </c>
      <c r="B23" s="20">
        <v>392226122</v>
      </c>
      <c r="C23" s="20">
        <v>439457539</v>
      </c>
    </row>
    <row r="24" spans="1:3" ht="12">
      <c r="A24" s="6" t="s">
        <v>52</v>
      </c>
      <c r="B24" s="20">
        <v>-2552000838</v>
      </c>
      <c r="C24" s="20">
        <v>-2552000838</v>
      </c>
    </row>
    <row r="25" spans="1:3" ht="12">
      <c r="A25" s="6" t="s">
        <v>53</v>
      </c>
      <c r="B25" s="20"/>
      <c r="C25" s="20"/>
    </row>
    <row r="26" spans="1:3" ht="12">
      <c r="A26" s="4" t="s">
        <v>12</v>
      </c>
      <c r="B26" s="19">
        <f>SUM(B27:B28)</f>
        <v>68818127005</v>
      </c>
      <c r="C26" s="19">
        <f>SUM(C27:C28)</f>
        <v>122447345497</v>
      </c>
    </row>
    <row r="27" spans="1:3" ht="12">
      <c r="A27" s="6" t="s">
        <v>54</v>
      </c>
      <c r="B27" s="20">
        <v>79072091270</v>
      </c>
      <c r="C27" s="20">
        <v>132701309762</v>
      </c>
    </row>
    <row r="28" spans="1:3" ht="12">
      <c r="A28" s="6" t="s">
        <v>55</v>
      </c>
      <c r="B28" s="20">
        <v>-10253964265</v>
      </c>
      <c r="C28" s="20">
        <v>-10253964265</v>
      </c>
    </row>
    <row r="29" spans="1:3" ht="12">
      <c r="A29" s="4" t="s">
        <v>13</v>
      </c>
      <c r="B29" s="19">
        <f>SUM(B30:B36)</f>
        <v>8240496</v>
      </c>
      <c r="C29" s="19">
        <f>SUM(C30:C36)</f>
        <v>3174468910</v>
      </c>
    </row>
    <row r="30" spans="1:3" s="21" customFormat="1" ht="12">
      <c r="A30" s="5" t="s">
        <v>14</v>
      </c>
      <c r="B30" s="20">
        <v>0</v>
      </c>
      <c r="C30" s="20">
        <v>0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/>
      <c r="C33" s="20">
        <v>3166228414</v>
      </c>
    </row>
    <row r="34" spans="1:3" ht="12">
      <c r="A34" s="5" t="s">
        <v>18</v>
      </c>
      <c r="B34" s="20">
        <v>8240496</v>
      </c>
      <c r="C34" s="20">
        <v>8240496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56</v>
      </c>
      <c r="B38" s="20">
        <v>0</v>
      </c>
      <c r="C38" s="20">
        <v>0</v>
      </c>
    </row>
    <row r="39" spans="1:3" ht="12">
      <c r="A39" s="11" t="s">
        <v>57</v>
      </c>
      <c r="B39" s="20">
        <v>0</v>
      </c>
      <c r="C39" s="20">
        <v>0</v>
      </c>
    </row>
    <row r="40" spans="1:3" ht="12">
      <c r="A40" s="12" t="s">
        <v>58</v>
      </c>
      <c r="B40" s="19">
        <f>B51+B64+B73</f>
        <v>87615503943</v>
      </c>
      <c r="C40" s="19">
        <v>91860735500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130</v>
      </c>
      <c r="B43" s="20"/>
      <c r="C43" s="20"/>
    </row>
    <row r="44" spans="1:3" ht="12">
      <c r="A44" s="9" t="s">
        <v>59</v>
      </c>
      <c r="B44" s="20"/>
      <c r="C44" s="20"/>
    </row>
    <row r="45" spans="1:3" ht="12">
      <c r="A45" s="9" t="s">
        <v>60</v>
      </c>
      <c r="B45" s="20"/>
      <c r="C45" s="20"/>
    </row>
    <row r="46" spans="1:3" ht="12">
      <c r="A46" s="9" t="s">
        <v>61</v>
      </c>
      <c r="B46" s="20"/>
      <c r="C46" s="20"/>
    </row>
    <row r="47" spans="1:3" s="21" customFormat="1" ht="12">
      <c r="A47" s="5" t="s">
        <v>62</v>
      </c>
      <c r="B47" s="20"/>
      <c r="C47" s="20"/>
    </row>
    <row r="48" spans="1:3" ht="12">
      <c r="A48" s="6" t="s">
        <v>63</v>
      </c>
      <c r="B48" s="20"/>
      <c r="C48" s="20"/>
    </row>
    <row r="49" spans="1:3" ht="12">
      <c r="A49" s="6" t="s">
        <v>64</v>
      </c>
      <c r="B49" s="20"/>
      <c r="C49" s="20"/>
    </row>
    <row r="50" spans="1:3" ht="12">
      <c r="A50" s="6" t="s">
        <v>65</v>
      </c>
      <c r="B50" s="20"/>
      <c r="C50" s="20"/>
    </row>
    <row r="51" spans="1:3" ht="12">
      <c r="A51" s="4" t="s">
        <v>24</v>
      </c>
      <c r="B51" s="19">
        <f>B52+B55+B58</f>
        <v>81149547335</v>
      </c>
      <c r="C51" s="19">
        <f>C52+C55+C58</f>
        <v>88795530671</v>
      </c>
    </row>
    <row r="52" spans="1:3" ht="12">
      <c r="A52" s="7" t="s">
        <v>26</v>
      </c>
      <c r="B52" s="19">
        <f>B53+B54</f>
        <v>81149547335</v>
      </c>
      <c r="C52" s="19">
        <f>C53+C54</f>
        <v>88795530671</v>
      </c>
    </row>
    <row r="53" spans="1:3" ht="12.75">
      <c r="A53" s="13" t="s">
        <v>29</v>
      </c>
      <c r="B53" s="20">
        <v>362034399689</v>
      </c>
      <c r="C53" s="20">
        <v>363160049689</v>
      </c>
    </row>
    <row r="54" spans="1:3" ht="12.75">
      <c r="A54" s="13" t="s">
        <v>66</v>
      </c>
      <c r="B54" s="20">
        <v>-280884852354</v>
      </c>
      <c r="C54" s="20">
        <v>-274364519018</v>
      </c>
    </row>
    <row r="55" spans="1:3" ht="12.75">
      <c r="A55" s="14" t="s">
        <v>131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67</v>
      </c>
      <c r="B57" s="20"/>
      <c r="C57" s="20"/>
    </row>
    <row r="58" spans="1:3" ht="12.75">
      <c r="A58" s="14" t="s">
        <v>132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/>
      <c r="C59" s="20"/>
    </row>
    <row r="60" spans="1:3" ht="12.75">
      <c r="A60" s="13" t="s">
        <v>68</v>
      </c>
      <c r="B60" s="20"/>
      <c r="C60" s="20"/>
    </row>
    <row r="61" spans="1:3" ht="12.75">
      <c r="A61" s="14" t="s">
        <v>70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69</v>
      </c>
      <c r="B63" s="20">
        <v>0</v>
      </c>
      <c r="C63" s="20">
        <v>0</v>
      </c>
    </row>
    <row r="64" spans="1:3" ht="12">
      <c r="A64" s="7" t="s">
        <v>71</v>
      </c>
      <c r="B64" s="19">
        <f>B65+B66</f>
        <v>4072959941</v>
      </c>
      <c r="C64" s="19">
        <f>C65+C66</f>
        <v>162249941</v>
      </c>
    </row>
    <row r="65" spans="1:3" ht="12">
      <c r="A65" s="6" t="s">
        <v>72</v>
      </c>
      <c r="B65" s="20">
        <v>0</v>
      </c>
      <c r="C65" s="20">
        <v>0</v>
      </c>
    </row>
    <row r="66" spans="1:3" ht="12">
      <c r="A66" s="5" t="s">
        <v>73</v>
      </c>
      <c r="B66" s="20">
        <v>4072959941</v>
      </c>
      <c r="C66" s="20">
        <v>162249941</v>
      </c>
    </row>
    <row r="67" spans="1:3" ht="12">
      <c r="A67" s="7" t="s">
        <v>30</v>
      </c>
      <c r="B67" s="19">
        <f>B68+B69+B70+B71+B72</f>
        <v>0</v>
      </c>
      <c r="C67" s="19">
        <f>C68+C69+C70+C71+C72</f>
        <v>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0"/>
    </row>
    <row r="70" spans="1:3" ht="12">
      <c r="A70" s="6" t="s">
        <v>74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75</v>
      </c>
      <c r="B72" s="20"/>
      <c r="C72" s="20"/>
    </row>
    <row r="73" spans="1:3" ht="12">
      <c r="A73" s="7" t="s">
        <v>79</v>
      </c>
      <c r="B73" s="19">
        <f>B74+B75+B76+B77</f>
        <v>2392996667</v>
      </c>
      <c r="C73" s="19">
        <f>C74+C75+C76+C77</f>
        <v>2902954888</v>
      </c>
    </row>
    <row r="74" spans="1:3" ht="12">
      <c r="A74" s="6" t="s">
        <v>76</v>
      </c>
      <c r="B74" s="20">
        <v>2392996667</v>
      </c>
      <c r="C74" s="20">
        <v>2902954888</v>
      </c>
    </row>
    <row r="75" spans="1:3" ht="12">
      <c r="A75" s="6" t="s">
        <v>77</v>
      </c>
      <c r="B75" s="20"/>
      <c r="C75" s="20"/>
    </row>
    <row r="76" spans="1:3" ht="12">
      <c r="A76" s="6" t="s">
        <v>78</v>
      </c>
      <c r="B76" s="20"/>
      <c r="C76" s="20"/>
    </row>
    <row r="77" spans="1:3" ht="12">
      <c r="A77" s="6" t="s">
        <v>80</v>
      </c>
      <c r="B77" s="20"/>
      <c r="C77" s="20"/>
    </row>
    <row r="78" spans="1:3" ht="12">
      <c r="A78" s="6" t="s">
        <v>164</v>
      </c>
      <c r="B78" s="20"/>
      <c r="C78" s="20"/>
    </row>
    <row r="79" spans="1:3" ht="12">
      <c r="A79" s="4" t="s">
        <v>31</v>
      </c>
      <c r="B79" s="19">
        <f>B7+B40</f>
        <v>402042831730</v>
      </c>
      <c r="C79" s="19">
        <f>C7+C40</f>
        <v>429595647287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166</v>
      </c>
      <c r="B81" s="19">
        <f>B82+B104</f>
        <v>178039584347</v>
      </c>
      <c r="C81" s="19">
        <f>C82+C104</f>
        <v>214182335419</v>
      </c>
    </row>
    <row r="82" spans="1:3" ht="12">
      <c r="A82" s="4" t="s">
        <v>33</v>
      </c>
      <c r="B82" s="19">
        <f>B83+B86+B87+B88+B89+B90+B91+B92+B93+B95+B96+B97+B98+B99+B100</f>
        <v>178039584347</v>
      </c>
      <c r="C82" s="19">
        <f>C83+C86+C87+C88+C89+C90+C91+C92+C93+C95+C96+C97+C98+C99+C100</f>
        <v>214182335419</v>
      </c>
    </row>
    <row r="83" spans="1:3" s="21" customFormat="1" ht="12">
      <c r="A83" s="5" t="s">
        <v>86</v>
      </c>
      <c r="B83" s="20">
        <v>20981142751</v>
      </c>
      <c r="C83" s="20">
        <v>60774098946</v>
      </c>
    </row>
    <row r="84" spans="1:3" ht="12">
      <c r="A84" s="15" t="s">
        <v>81</v>
      </c>
      <c r="B84" s="20"/>
      <c r="C84" s="20"/>
    </row>
    <row r="85" spans="1:3" ht="12">
      <c r="A85" s="6" t="s">
        <v>82</v>
      </c>
      <c r="B85" s="20"/>
      <c r="C85" s="20"/>
    </row>
    <row r="86" spans="1:3" ht="12">
      <c r="A86" s="5" t="s">
        <v>133</v>
      </c>
      <c r="B86" s="20">
        <v>94604041534</v>
      </c>
      <c r="C86" s="20">
        <v>111340883907</v>
      </c>
    </row>
    <row r="87" spans="1:3" ht="12">
      <c r="A87" s="6" t="s">
        <v>83</v>
      </c>
      <c r="B87" s="20">
        <v>9226891713</v>
      </c>
      <c r="C87" s="20">
        <v>4442405589</v>
      </c>
    </row>
    <row r="88" spans="1:3" ht="12">
      <c r="A88" s="6" t="s">
        <v>84</v>
      </c>
      <c r="B88" s="20">
        <v>30691442227</v>
      </c>
      <c r="C88" s="20">
        <v>23815004056</v>
      </c>
    </row>
    <row r="89" spans="1:3" ht="12">
      <c r="A89" s="6" t="s">
        <v>85</v>
      </c>
      <c r="B89" s="20">
        <v>3805790639</v>
      </c>
      <c r="C89" s="20">
        <v>0</v>
      </c>
    </row>
    <row r="90" spans="1:3" ht="12">
      <c r="A90" s="6" t="s">
        <v>87</v>
      </c>
      <c r="B90" s="20"/>
      <c r="C90" s="20"/>
    </row>
    <row r="91" spans="1:3" ht="12">
      <c r="A91" s="6" t="s">
        <v>88</v>
      </c>
      <c r="B91" s="20"/>
      <c r="C91" s="20"/>
    </row>
    <row r="92" spans="1:3" ht="12">
      <c r="A92" s="6" t="s">
        <v>89</v>
      </c>
      <c r="B92" s="20"/>
      <c r="C92" s="20"/>
    </row>
    <row r="93" spans="1:3" ht="12">
      <c r="A93" s="6" t="s">
        <v>90</v>
      </c>
      <c r="B93" s="20">
        <v>4433512925</v>
      </c>
      <c r="C93" s="20">
        <v>3603878740</v>
      </c>
    </row>
    <row r="94" spans="1:3" ht="12">
      <c r="A94" s="15" t="s">
        <v>91</v>
      </c>
      <c r="B94" s="20"/>
      <c r="C94" s="20"/>
    </row>
    <row r="95" spans="1:3" ht="12">
      <c r="A95" s="6" t="s">
        <v>92</v>
      </c>
      <c r="B95" s="20"/>
      <c r="C95" s="20"/>
    </row>
    <row r="96" spans="1:3" ht="12">
      <c r="A96" s="6" t="s">
        <v>93</v>
      </c>
      <c r="B96" s="26">
        <v>10994409098</v>
      </c>
      <c r="C96" s="26">
        <v>3693040296</v>
      </c>
    </row>
    <row r="97" spans="1:3" ht="12">
      <c r="A97" s="6" t="s">
        <v>94</v>
      </c>
      <c r="B97" s="20">
        <v>3302353460</v>
      </c>
      <c r="C97" s="20">
        <v>6513023885</v>
      </c>
    </row>
    <row r="98" spans="1:3" ht="12">
      <c r="A98" s="10" t="s">
        <v>95</v>
      </c>
      <c r="B98" s="20"/>
      <c r="C98" s="20"/>
    </row>
    <row r="99" spans="1:3" ht="12">
      <c r="A99" s="6" t="s">
        <v>96</v>
      </c>
      <c r="B99" s="20"/>
      <c r="C99" s="20"/>
    </row>
    <row r="100" spans="1:3" s="21" customFormat="1" ht="12">
      <c r="A100" s="5" t="s">
        <v>97</v>
      </c>
      <c r="B100" s="20"/>
      <c r="C100" s="20"/>
    </row>
    <row r="101" spans="1:3" ht="12">
      <c r="A101" s="15" t="s">
        <v>98</v>
      </c>
      <c r="B101" s="20"/>
      <c r="C101" s="20"/>
    </row>
    <row r="102" spans="1:3" ht="12">
      <c r="A102" s="6" t="s">
        <v>99</v>
      </c>
      <c r="B102" s="20"/>
      <c r="C102" s="20"/>
    </row>
    <row r="103" spans="1:3" ht="12">
      <c r="A103" s="6" t="s">
        <v>100</v>
      </c>
      <c r="B103" s="20"/>
      <c r="C103" s="20"/>
    </row>
    <row r="104" spans="1:3" ht="12">
      <c r="A104" s="4" t="s">
        <v>34</v>
      </c>
      <c r="B104" s="19">
        <f>SUM(B105:B117)</f>
        <v>0</v>
      </c>
      <c r="C104" s="19">
        <f>SUM(C105:C117)</f>
        <v>0</v>
      </c>
    </row>
    <row r="105" spans="1:3" ht="12">
      <c r="A105" s="6" t="s">
        <v>101</v>
      </c>
      <c r="B105" s="20"/>
      <c r="C105" s="20"/>
    </row>
    <row r="106" spans="1:3" ht="12">
      <c r="A106" s="18" t="s">
        <v>134</v>
      </c>
      <c r="B106" s="20"/>
      <c r="C106" s="20"/>
    </row>
    <row r="107" spans="1:3" ht="12">
      <c r="A107" s="8" t="s">
        <v>102</v>
      </c>
      <c r="B107" s="20"/>
      <c r="C107" s="20"/>
    </row>
    <row r="108" spans="1:3" ht="12">
      <c r="A108" s="6" t="s">
        <v>103</v>
      </c>
      <c r="B108" s="20"/>
      <c r="C108" s="20"/>
    </row>
    <row r="109" spans="1:3" ht="12">
      <c r="A109" s="6" t="s">
        <v>35</v>
      </c>
      <c r="B109" s="20"/>
      <c r="C109" s="20"/>
    </row>
    <row r="110" spans="1:3" ht="12">
      <c r="A110" s="6" t="s">
        <v>104</v>
      </c>
      <c r="B110" s="20"/>
      <c r="C110" s="20"/>
    </row>
    <row r="111" spans="1:3" ht="12">
      <c r="A111" s="6" t="s">
        <v>36</v>
      </c>
      <c r="B111" s="20"/>
      <c r="C111" s="20"/>
    </row>
    <row r="112" spans="1:3" ht="12">
      <c r="A112" s="9" t="s">
        <v>105</v>
      </c>
      <c r="B112" s="20"/>
      <c r="C112" s="20"/>
    </row>
    <row r="113" spans="1:3" ht="12">
      <c r="A113" s="10" t="s">
        <v>106</v>
      </c>
      <c r="B113" s="20"/>
      <c r="C113" s="20"/>
    </row>
    <row r="114" spans="1:3" ht="12">
      <c r="A114" s="9" t="s">
        <v>107</v>
      </c>
      <c r="B114" s="20"/>
      <c r="C114" s="20"/>
    </row>
    <row r="115" spans="1:3" ht="12">
      <c r="A115" s="9" t="s">
        <v>108</v>
      </c>
      <c r="B115" s="20"/>
      <c r="C115" s="20"/>
    </row>
    <row r="116" spans="1:3" ht="12">
      <c r="A116" s="9" t="s">
        <v>109</v>
      </c>
      <c r="B116" s="20"/>
      <c r="C116" s="20"/>
    </row>
    <row r="117" spans="1:3" ht="12">
      <c r="A117" s="6" t="s">
        <v>110</v>
      </c>
      <c r="B117" s="20"/>
      <c r="C117" s="20"/>
    </row>
    <row r="118" spans="1:3" ht="12">
      <c r="A118" s="4" t="s">
        <v>167</v>
      </c>
      <c r="B118" s="19">
        <f>B119</f>
        <v>224003247383</v>
      </c>
      <c r="C118" s="19">
        <f>C119</f>
        <v>215413311868</v>
      </c>
    </row>
    <row r="119" spans="1:3" ht="12">
      <c r="A119" s="7" t="s">
        <v>37</v>
      </c>
      <c r="B119" s="19">
        <f>B120+B123+B124+B125+B126+B127+B128+B129+B130+B131+B132+B135+B136</f>
        <v>224003247383</v>
      </c>
      <c r="C119" s="19">
        <f>C120+C123+C124+C125+C126+C127+C128+C129+C130+C131+C132+C135+C136</f>
        <v>215413311868</v>
      </c>
    </row>
    <row r="120" spans="1:3" ht="12">
      <c r="A120" s="7" t="s">
        <v>38</v>
      </c>
      <c r="B120" s="19">
        <f>B121+B122</f>
        <v>154111000000</v>
      </c>
      <c r="C120" s="19">
        <f>C121+C122</f>
        <v>154111000000</v>
      </c>
    </row>
    <row r="121" spans="1:3" ht="12">
      <c r="A121" s="16" t="s">
        <v>112</v>
      </c>
      <c r="B121" s="26">
        <v>154111000000</v>
      </c>
      <c r="C121" s="26">
        <v>154111000000</v>
      </c>
    </row>
    <row r="122" spans="1:3" ht="12">
      <c r="A122" s="16" t="s">
        <v>111</v>
      </c>
      <c r="B122" s="20"/>
      <c r="C122" s="20"/>
    </row>
    <row r="123" spans="1:3" ht="12">
      <c r="A123" s="5" t="s">
        <v>39</v>
      </c>
      <c r="B123" s="20"/>
      <c r="C123" s="20"/>
    </row>
    <row r="124" spans="1:3" ht="12">
      <c r="A124" s="6" t="s">
        <v>113</v>
      </c>
      <c r="B124" s="20"/>
      <c r="C124" s="20"/>
    </row>
    <row r="125" spans="1:3" ht="12">
      <c r="A125" s="6" t="s">
        <v>114</v>
      </c>
      <c r="B125" s="20"/>
      <c r="C125" s="20"/>
    </row>
    <row r="126" spans="1:3" ht="12">
      <c r="A126" s="6" t="s">
        <v>115</v>
      </c>
      <c r="B126" s="20"/>
      <c r="C126" s="20"/>
    </row>
    <row r="127" spans="1:3" ht="12">
      <c r="A127" s="6" t="s">
        <v>116</v>
      </c>
      <c r="B127" s="20"/>
      <c r="C127" s="20"/>
    </row>
    <row r="128" spans="1:3" ht="12">
      <c r="A128" s="6" t="s">
        <v>117</v>
      </c>
      <c r="B128" s="20"/>
      <c r="C128" s="20"/>
    </row>
    <row r="129" spans="1:3" ht="12">
      <c r="A129" s="6" t="s">
        <v>118</v>
      </c>
      <c r="B129" s="20">
        <v>18158300355</v>
      </c>
      <c r="C129" s="20">
        <v>18158300355</v>
      </c>
    </row>
    <row r="130" spans="1:3" ht="12">
      <c r="A130" s="6" t="s">
        <v>40</v>
      </c>
      <c r="B130" s="20"/>
      <c r="C130" s="20"/>
    </row>
    <row r="131" spans="1:3" ht="12">
      <c r="A131" s="6" t="s">
        <v>119</v>
      </c>
      <c r="B131" s="20"/>
      <c r="C131" s="20"/>
    </row>
    <row r="132" spans="1:3" ht="12">
      <c r="A132" s="7" t="s">
        <v>120</v>
      </c>
      <c r="B132" s="19">
        <f>B133+B134</f>
        <v>51733947028</v>
      </c>
      <c r="C132" s="19">
        <f>C133+C134</f>
        <v>43144011513</v>
      </c>
    </row>
    <row r="133" spans="1:3" ht="12">
      <c r="A133" s="16" t="s">
        <v>121</v>
      </c>
      <c r="B133" s="20">
        <v>37070105513</v>
      </c>
      <c r="C133" s="20"/>
    </row>
    <row r="134" spans="1:3" ht="12">
      <c r="A134" s="16" t="s">
        <v>122</v>
      </c>
      <c r="B134" s="20">
        <v>14663841515</v>
      </c>
      <c r="C134" s="20">
        <v>43144011513</v>
      </c>
    </row>
    <row r="135" spans="1:3" ht="12">
      <c r="A135" s="6" t="s">
        <v>123</v>
      </c>
      <c r="B135" s="20">
        <v>0</v>
      </c>
      <c r="C135" s="20">
        <v>0</v>
      </c>
    </row>
    <row r="136" spans="1:3" ht="12">
      <c r="A136" s="6" t="s">
        <v>124</v>
      </c>
      <c r="B136" s="20"/>
      <c r="C136" s="20"/>
    </row>
    <row r="137" spans="1:3" ht="12">
      <c r="A137" s="24" t="s">
        <v>161</v>
      </c>
      <c r="B137" s="19">
        <f>B138+B139</f>
        <v>0</v>
      </c>
      <c r="C137" s="19">
        <f>C138+C139</f>
        <v>0</v>
      </c>
    </row>
    <row r="138" spans="1:3" ht="12">
      <c r="A138" s="25" t="s">
        <v>162</v>
      </c>
      <c r="B138" s="20"/>
      <c r="C138" s="20"/>
    </row>
    <row r="139" spans="1:3" ht="12">
      <c r="A139" s="25" t="s">
        <v>163</v>
      </c>
      <c r="B139" s="20"/>
      <c r="C139" s="20"/>
    </row>
    <row r="140" spans="1:3" ht="12">
      <c r="A140" s="2" t="s">
        <v>41</v>
      </c>
      <c r="B140" s="19">
        <f>B81+B118+B137</f>
        <v>402042831730</v>
      </c>
      <c r="C140" s="19">
        <f>C81+C118+C137</f>
        <v>429595647287</v>
      </c>
    </row>
    <row r="141" spans="1:3" ht="12">
      <c r="A141" s="27" t="s">
        <v>42</v>
      </c>
      <c r="B141" s="28" t="s">
        <v>0</v>
      </c>
      <c r="C141" s="28" t="s">
        <v>0</v>
      </c>
    </row>
    <row r="142" spans="1:3" ht="12">
      <c r="A142" s="3" t="s">
        <v>43</v>
      </c>
      <c r="B142" s="20">
        <v>0</v>
      </c>
      <c r="C142" s="20">
        <v>0</v>
      </c>
    </row>
    <row r="143" spans="1:3" ht="12">
      <c r="A143" s="3" t="s">
        <v>44</v>
      </c>
      <c r="B143" s="20">
        <v>0</v>
      </c>
      <c r="C143" s="20">
        <v>0</v>
      </c>
    </row>
    <row r="144" spans="1:3" ht="12">
      <c r="A144" s="9" t="s">
        <v>126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spans="1:3" ht="12">
      <c r="A146" s="9" t="s">
        <v>125</v>
      </c>
      <c r="B146" s="20">
        <v>0</v>
      </c>
      <c r="C146" s="20">
        <v>0</v>
      </c>
    </row>
    <row r="147" ht="12">
      <c r="A147" s="3"/>
    </row>
  </sheetData>
  <sheetProtection/>
  <mergeCells count="2">
    <mergeCell ref="A2:C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120" zoomScaleNormal="120" zoomScalePageLayoutView="0" workbookViewId="0" topLeftCell="A4">
      <selection activeCell="A27" sqref="A27"/>
    </sheetView>
  </sheetViews>
  <sheetFormatPr defaultColWidth="9.140625" defaultRowHeight="12"/>
  <cols>
    <col min="1" max="1" width="37.421875" style="0" customWidth="1"/>
    <col min="2" max="3" width="15.7109375" style="0" customWidth="1"/>
  </cols>
  <sheetData>
    <row r="1" spans="1:3" ht="12">
      <c r="A1" s="39" t="s">
        <v>169</v>
      </c>
      <c r="B1" s="39"/>
      <c r="C1" s="39"/>
    </row>
    <row r="2" spans="2:3" ht="12">
      <c r="B2" s="38" t="s">
        <v>168</v>
      </c>
      <c r="C2" s="38"/>
    </row>
    <row r="3" spans="1:3" ht="12">
      <c r="A3" s="1" t="s">
        <v>135</v>
      </c>
      <c r="B3" s="23" t="s">
        <v>159</v>
      </c>
      <c r="C3" s="23" t="s">
        <v>160</v>
      </c>
    </row>
    <row r="4" spans="1:3" ht="12">
      <c r="A4" s="3" t="s">
        <v>136</v>
      </c>
      <c r="B4" s="20">
        <v>261246351831</v>
      </c>
      <c r="C4" s="42">
        <v>279694271326</v>
      </c>
    </row>
    <row r="5" spans="1:3" ht="12">
      <c r="A5" s="3" t="s">
        <v>137</v>
      </c>
      <c r="B5" s="20">
        <v>0</v>
      </c>
      <c r="C5" s="42">
        <v>93598639</v>
      </c>
    </row>
    <row r="6" spans="1:3" ht="12">
      <c r="A6" s="2" t="s">
        <v>138</v>
      </c>
      <c r="B6" s="19">
        <f>B4-B5</f>
        <v>261246351831</v>
      </c>
      <c r="C6" s="43">
        <f>C4-C5</f>
        <v>279600672687</v>
      </c>
    </row>
    <row r="7" spans="1:3" ht="12">
      <c r="A7" s="3" t="s">
        <v>139</v>
      </c>
      <c r="B7" s="20">
        <v>214460639842</v>
      </c>
      <c r="C7" s="42">
        <v>221747768270</v>
      </c>
    </row>
    <row r="8" spans="1:3" ht="12">
      <c r="A8" s="2" t="s">
        <v>140</v>
      </c>
      <c r="B8" s="19">
        <f>B6-B7</f>
        <v>46785711989</v>
      </c>
      <c r="C8" s="43">
        <f>C6-C7</f>
        <v>57852904417</v>
      </c>
    </row>
    <row r="9" spans="1:3" ht="12">
      <c r="A9" s="3" t="s">
        <v>141</v>
      </c>
      <c r="B9" s="20">
        <v>1764705806</v>
      </c>
      <c r="C9" s="42">
        <v>287376433</v>
      </c>
    </row>
    <row r="10" spans="1:3" ht="12">
      <c r="A10" s="3" t="s">
        <v>142</v>
      </c>
      <c r="B10" s="20"/>
      <c r="C10" s="42"/>
    </row>
    <row r="11" spans="1:3" ht="12">
      <c r="A11" s="3" t="s">
        <v>143</v>
      </c>
      <c r="B11" s="20"/>
      <c r="C11" s="42"/>
    </row>
    <row r="12" spans="1:3" ht="12">
      <c r="A12" s="3" t="s">
        <v>144</v>
      </c>
      <c r="B12" s="20"/>
      <c r="C12" s="42"/>
    </row>
    <row r="13" spans="1:3" ht="12">
      <c r="A13" s="3" t="s">
        <v>145</v>
      </c>
      <c r="B13" s="20">
        <v>10559002224</v>
      </c>
      <c r="C13" s="42">
        <v>4490451432</v>
      </c>
    </row>
    <row r="14" spans="1:3" ht="12">
      <c r="A14" s="3" t="s">
        <v>146</v>
      </c>
      <c r="B14" s="20">
        <v>19861690541</v>
      </c>
      <c r="C14" s="42">
        <v>34394298493</v>
      </c>
    </row>
    <row r="15" spans="1:3" ht="12">
      <c r="A15" s="2" t="s">
        <v>147</v>
      </c>
      <c r="B15" s="19">
        <f>B8+B9-B10+B12-B13-B14</f>
        <v>18129725030</v>
      </c>
      <c r="C15" s="43">
        <f>C8+C9-C10+C12-C13-C14</f>
        <v>19255530925</v>
      </c>
    </row>
    <row r="16" spans="1:3" ht="12">
      <c r="A16" s="3" t="s">
        <v>148</v>
      </c>
      <c r="B16" s="20">
        <v>383804461</v>
      </c>
      <c r="C16" s="42">
        <v>304974589</v>
      </c>
    </row>
    <row r="17" spans="1:3" ht="12">
      <c r="A17" s="3" t="s">
        <v>149</v>
      </c>
      <c r="B17" s="20">
        <v>183727597</v>
      </c>
      <c r="C17" s="42">
        <v>384000</v>
      </c>
    </row>
    <row r="18" spans="1:3" ht="12">
      <c r="A18" s="2" t="s">
        <v>150</v>
      </c>
      <c r="B18" s="19">
        <f>B16-B17</f>
        <v>200076864</v>
      </c>
      <c r="C18" s="43">
        <f>C16-C17</f>
        <v>304590589</v>
      </c>
    </row>
    <row r="19" spans="1:3" ht="12">
      <c r="A19" s="2" t="s">
        <v>151</v>
      </c>
      <c r="B19" s="19">
        <f>B15+B18</f>
        <v>18329801894</v>
      </c>
      <c r="C19" s="43">
        <f>C15+C18</f>
        <v>19560121514</v>
      </c>
    </row>
    <row r="20" spans="1:3" ht="12">
      <c r="A20" s="3" t="s">
        <v>152</v>
      </c>
      <c r="B20" s="20">
        <v>3665960379</v>
      </c>
      <c r="C20" s="42">
        <v>3912024303</v>
      </c>
    </row>
    <row r="21" spans="1:3" ht="12">
      <c r="A21" s="3" t="s">
        <v>153</v>
      </c>
      <c r="B21" s="20"/>
      <c r="C21" s="42"/>
    </row>
    <row r="22" spans="1:3" ht="12">
      <c r="A22" s="2" t="s">
        <v>154</v>
      </c>
      <c r="B22" s="43">
        <f>B19-B20-B21</f>
        <v>14663841515</v>
      </c>
      <c r="C22" s="43">
        <f>C19-C20-C21</f>
        <v>15648097211</v>
      </c>
    </row>
    <row r="23" spans="1:3" ht="12">
      <c r="A23" s="3" t="s">
        <v>155</v>
      </c>
      <c r="B23" s="20"/>
      <c r="C23" s="42"/>
    </row>
    <row r="24" spans="1:3" ht="12">
      <c r="A24" s="3" t="s">
        <v>156</v>
      </c>
      <c r="B24" s="20"/>
      <c r="C24" s="42"/>
    </row>
    <row r="25" spans="1:3" ht="12">
      <c r="A25" s="3" t="s">
        <v>157</v>
      </c>
      <c r="B25" s="20"/>
      <c r="C25" s="42"/>
    </row>
    <row r="26" spans="1:3" ht="12">
      <c r="A26" s="3" t="s">
        <v>158</v>
      </c>
      <c r="B26" s="20"/>
      <c r="C26" s="42"/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J22" sqref="J22"/>
    </sheetView>
  </sheetViews>
  <sheetFormatPr defaultColWidth="9.140625" defaultRowHeight="12"/>
  <cols>
    <col min="1" max="1" width="47.140625" style="30" customWidth="1"/>
    <col min="2" max="2" width="5.421875" style="30" customWidth="1"/>
    <col min="3" max="3" width="9.140625" style="30" hidden="1" customWidth="1"/>
    <col min="4" max="5" width="16.28125" style="30" customWidth="1"/>
    <col min="6" max="16384" width="9.140625" style="30" customWidth="1"/>
  </cols>
  <sheetData>
    <row r="1" spans="1:4" ht="19.5" customHeight="1">
      <c r="A1" s="40" t="s">
        <v>170</v>
      </c>
      <c r="B1" s="41"/>
      <c r="C1" s="41"/>
      <c r="D1" s="41"/>
    </row>
    <row r="3" spans="4:5" ht="12">
      <c r="D3" s="38" t="s">
        <v>168</v>
      </c>
      <c r="E3" s="38"/>
    </row>
    <row r="4" spans="1:5" ht="12">
      <c r="A4" s="31" t="s">
        <v>135</v>
      </c>
      <c r="B4" s="31" t="s">
        <v>171</v>
      </c>
      <c r="C4" s="31" t="s">
        <v>172</v>
      </c>
      <c r="D4" s="31" t="s">
        <v>173</v>
      </c>
      <c r="E4" s="31" t="s">
        <v>174</v>
      </c>
    </row>
    <row r="5" spans="1:5" ht="12">
      <c r="A5" s="32" t="s">
        <v>175</v>
      </c>
      <c r="B5" s="33"/>
      <c r="C5" s="33"/>
      <c r="D5" s="32" t="s">
        <v>0</v>
      </c>
      <c r="E5" s="32" t="s">
        <v>0</v>
      </c>
    </row>
    <row r="6" spans="1:5" ht="12.75">
      <c r="A6" s="29" t="s">
        <v>176</v>
      </c>
      <c r="B6" s="33" t="s">
        <v>177</v>
      </c>
      <c r="C6" s="33"/>
      <c r="D6" s="34">
        <v>192510184008</v>
      </c>
      <c r="E6" s="34">
        <v>220893898719</v>
      </c>
    </row>
    <row r="7" spans="1:5" ht="12.75">
      <c r="A7" s="29" t="s">
        <v>178</v>
      </c>
      <c r="B7" s="33" t="s">
        <v>179</v>
      </c>
      <c r="C7" s="33"/>
      <c r="D7" s="34">
        <v>-165079678962</v>
      </c>
      <c r="E7" s="34">
        <v>-84021966160</v>
      </c>
    </row>
    <row r="8" spans="1:5" ht="12.75">
      <c r="A8" s="29" t="s">
        <v>180</v>
      </c>
      <c r="B8" s="33" t="s">
        <v>181</v>
      </c>
      <c r="C8" s="33"/>
      <c r="D8" s="34">
        <v>-19742060625</v>
      </c>
      <c r="E8" s="34">
        <v>-15933714026</v>
      </c>
    </row>
    <row r="9" spans="1:5" ht="12.75">
      <c r="A9" s="29" t="s">
        <v>182</v>
      </c>
      <c r="B9" s="33" t="s">
        <v>183</v>
      </c>
      <c r="C9" s="33"/>
      <c r="D9" s="34"/>
      <c r="E9" s="34"/>
    </row>
    <row r="10" spans="1:5" ht="12.75">
      <c r="A10" s="29" t="s">
        <v>184</v>
      </c>
      <c r="B10" s="33" t="s">
        <v>185</v>
      </c>
      <c r="C10" s="33"/>
      <c r="D10" s="34">
        <v>-4265376329</v>
      </c>
      <c r="E10" s="34">
        <v>-3948537415</v>
      </c>
    </row>
    <row r="11" spans="1:5" ht="12.75">
      <c r="A11" s="29" t="s">
        <v>186</v>
      </c>
      <c r="B11" s="33" t="s">
        <v>187</v>
      </c>
      <c r="C11" s="33"/>
      <c r="D11" s="34">
        <v>2208669021</v>
      </c>
      <c r="E11" s="34">
        <v>1997191370</v>
      </c>
    </row>
    <row r="12" spans="1:5" ht="12.75">
      <c r="A12" s="29" t="s">
        <v>188</v>
      </c>
      <c r="B12" s="33" t="s">
        <v>189</v>
      </c>
      <c r="C12" s="33"/>
      <c r="D12" s="34">
        <v>-12754796240</v>
      </c>
      <c r="E12" s="34">
        <v>-29884373483</v>
      </c>
    </row>
    <row r="13" spans="1:5" ht="12.75">
      <c r="A13" s="32" t="s">
        <v>190</v>
      </c>
      <c r="B13" s="33" t="s">
        <v>191</v>
      </c>
      <c r="C13" s="33"/>
      <c r="D13" s="35">
        <f>SUM(D6:D12)</f>
        <v>-7123059127</v>
      </c>
      <c r="E13" s="35">
        <f>SUM(E6:E12)</f>
        <v>89102499005</v>
      </c>
    </row>
    <row r="14" spans="1:5" ht="12.75">
      <c r="A14" s="32" t="s">
        <v>192</v>
      </c>
      <c r="B14" s="33"/>
      <c r="C14" s="33"/>
      <c r="D14" s="35"/>
      <c r="E14" s="35"/>
    </row>
    <row r="15" spans="1:5" ht="12.75">
      <c r="A15" s="29" t="s">
        <v>193</v>
      </c>
      <c r="B15" s="33" t="s">
        <v>194</v>
      </c>
      <c r="C15" s="33"/>
      <c r="D15" s="34">
        <v>-3383820800</v>
      </c>
      <c r="E15" s="34">
        <v>-8536880000</v>
      </c>
    </row>
    <row r="16" spans="1:5" ht="12.75">
      <c r="A16" s="29" t="s">
        <v>195</v>
      </c>
      <c r="B16" s="33" t="s">
        <v>196</v>
      </c>
      <c r="C16" s="33"/>
      <c r="D16" s="34">
        <v>101000000</v>
      </c>
      <c r="E16" s="34"/>
    </row>
    <row r="17" spans="1:5" ht="12.75">
      <c r="A17" s="29" t="s">
        <v>197</v>
      </c>
      <c r="B17" s="33" t="s">
        <v>198</v>
      </c>
      <c r="C17" s="33"/>
      <c r="D17" s="34"/>
      <c r="E17" s="34"/>
    </row>
    <row r="18" spans="1:5" ht="12.75">
      <c r="A18" s="29" t="s">
        <v>199</v>
      </c>
      <c r="B18" s="33" t="s">
        <v>200</v>
      </c>
      <c r="C18" s="33"/>
      <c r="D18" s="34"/>
      <c r="E18" s="34"/>
    </row>
    <row r="19" spans="1:5" ht="12.75">
      <c r="A19" s="29" t="s">
        <v>201</v>
      </c>
      <c r="B19" s="33" t="s">
        <v>202</v>
      </c>
      <c r="C19" s="33"/>
      <c r="D19" s="34"/>
      <c r="E19" s="34"/>
    </row>
    <row r="20" spans="1:5" ht="12.75">
      <c r="A20" s="29" t="s">
        <v>203</v>
      </c>
      <c r="B20" s="33" t="s">
        <v>204</v>
      </c>
      <c r="C20" s="33"/>
      <c r="D20" s="34"/>
      <c r="E20" s="34"/>
    </row>
    <row r="21" spans="1:5" ht="12.75">
      <c r="A21" s="29" t="s">
        <v>205</v>
      </c>
      <c r="B21" s="33" t="s">
        <v>206</v>
      </c>
      <c r="C21" s="33"/>
      <c r="D21" s="34">
        <v>1764705806</v>
      </c>
      <c r="E21" s="34">
        <v>287376433</v>
      </c>
    </row>
    <row r="22" spans="1:5" ht="12.75">
      <c r="A22" s="32" t="s">
        <v>207</v>
      </c>
      <c r="B22" s="33" t="s">
        <v>208</v>
      </c>
      <c r="C22" s="33"/>
      <c r="D22" s="35">
        <f>SUM(D15:D21)</f>
        <v>-1518114994</v>
      </c>
      <c r="E22" s="35">
        <f>SUM(E15:E21)</f>
        <v>-8249503567</v>
      </c>
    </row>
    <row r="23" spans="1:5" ht="12.75">
      <c r="A23" s="32" t="s">
        <v>209</v>
      </c>
      <c r="B23" s="33"/>
      <c r="C23" s="33"/>
      <c r="D23" s="34"/>
      <c r="E23" s="34"/>
    </row>
    <row r="24" spans="1:5" ht="12.75">
      <c r="A24" s="29" t="s">
        <v>210</v>
      </c>
      <c r="B24" s="33" t="s">
        <v>211</v>
      </c>
      <c r="C24" s="33"/>
      <c r="D24" s="35"/>
      <c r="E24" s="35"/>
    </row>
    <row r="25" spans="1:5" ht="12.75">
      <c r="A25" s="29" t="s">
        <v>212</v>
      </c>
      <c r="B25" s="33" t="s">
        <v>213</v>
      </c>
      <c r="C25" s="33"/>
      <c r="D25" s="35"/>
      <c r="E25" s="35"/>
    </row>
    <row r="26" spans="1:5" ht="12.75">
      <c r="A26" s="29" t="s">
        <v>214</v>
      </c>
      <c r="B26" s="33" t="s">
        <v>215</v>
      </c>
      <c r="C26" s="33"/>
      <c r="D26" s="34"/>
      <c r="E26" s="34"/>
    </row>
    <row r="27" spans="1:5" ht="12.75">
      <c r="A27" s="29" t="s">
        <v>216</v>
      </c>
      <c r="B27" s="33" t="s">
        <v>217</v>
      </c>
      <c r="C27" s="33"/>
      <c r="D27" s="34"/>
      <c r="E27" s="34"/>
    </row>
    <row r="28" spans="1:5" ht="12.75">
      <c r="A28" s="29" t="s">
        <v>218</v>
      </c>
      <c r="B28" s="33" t="s">
        <v>219</v>
      </c>
      <c r="C28" s="33"/>
      <c r="D28" s="34"/>
      <c r="E28" s="34"/>
    </row>
    <row r="29" spans="1:5" ht="12.75">
      <c r="A29" s="29" t="s">
        <v>220</v>
      </c>
      <c r="B29" s="33" t="s">
        <v>221</v>
      </c>
      <c r="C29" s="33"/>
      <c r="D29" s="34">
        <v>-6073906000</v>
      </c>
      <c r="E29" s="34"/>
    </row>
    <row r="30" spans="1:5" ht="12.75">
      <c r="A30" s="32" t="s">
        <v>222</v>
      </c>
      <c r="B30" s="33" t="s">
        <v>223</v>
      </c>
      <c r="C30" s="33"/>
      <c r="D30" s="35">
        <f>SUM(D26:D29)</f>
        <v>-6073906000</v>
      </c>
      <c r="E30" s="35">
        <f>SUM(E26:E27)</f>
        <v>0</v>
      </c>
    </row>
    <row r="31" spans="1:5" ht="12.75">
      <c r="A31" s="32" t="s">
        <v>224</v>
      </c>
      <c r="B31" s="33" t="s">
        <v>225</v>
      </c>
      <c r="C31" s="33"/>
      <c r="D31" s="35">
        <f>D13+D22+D30</f>
        <v>-14715080121</v>
      </c>
      <c r="E31" s="35">
        <f>E13+E22+E30</f>
        <v>80852995438</v>
      </c>
    </row>
    <row r="32" spans="1:5" ht="12.75">
      <c r="A32" s="29" t="s">
        <v>226</v>
      </c>
      <c r="B32" s="33" t="s">
        <v>227</v>
      </c>
      <c r="C32" s="33"/>
      <c r="D32" s="34">
        <v>180757951627</v>
      </c>
      <c r="E32" s="34">
        <v>40411680859</v>
      </c>
    </row>
    <row r="33" spans="1:5" ht="12.75">
      <c r="A33" s="29" t="s">
        <v>228</v>
      </c>
      <c r="B33" s="33" t="s">
        <v>229</v>
      </c>
      <c r="C33" s="33"/>
      <c r="D33" s="34"/>
      <c r="E33" s="34"/>
    </row>
    <row r="34" spans="1:5" ht="12.75">
      <c r="A34" s="32" t="s">
        <v>230</v>
      </c>
      <c r="B34" s="33" t="s">
        <v>231</v>
      </c>
      <c r="C34" s="33"/>
      <c r="D34" s="35">
        <f>D31+D32+D33</f>
        <v>166042871506</v>
      </c>
      <c r="E34" s="35">
        <f>E31+E32+E33</f>
        <v>121264676297</v>
      </c>
    </row>
    <row r="35" spans="4:5" ht="12">
      <c r="D35" s="36"/>
      <c r="E35" s="36"/>
    </row>
    <row r="36" spans="4:5" ht="12">
      <c r="D36" s="36"/>
      <c r="E36" s="36"/>
    </row>
    <row r="37" spans="4:5" ht="12">
      <c r="D37" s="36"/>
      <c r="E37" s="36"/>
    </row>
    <row r="38" spans="4:5" ht="12">
      <c r="D38" s="36"/>
      <c r="E38" s="36"/>
    </row>
  </sheetData>
  <sheetProtection/>
  <mergeCells count="2">
    <mergeCell ref="A1:D1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2019-10-23T03:47:45Z</dcterms:created>
  <dcterms:modified xsi:type="dcterms:W3CDTF">2020-04-23T09:13:43Z</dcterms:modified>
  <cp:category/>
  <cp:version/>
  <cp:contentType/>
  <cp:contentStatus/>
</cp:coreProperties>
</file>